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Annual Update\2021\2021 Sample Estimates\Assemblies\"/>
    </mc:Choice>
  </mc:AlternateContent>
  <xr:revisionPtr revIDLastSave="0" documentId="13_ncr:1_{59750D17-2DDF-4824-AD2B-B835DF7B1760}" xr6:coauthVersionLast="44" xr6:coauthVersionMax="44" xr10:uidLastSave="{00000000-0000-0000-0000-000000000000}"/>
  <bookViews>
    <workbookView xWindow="28680" yWindow="-120" windowWidth="29040" windowHeight="15840" activeTab="1" xr2:uid="{00000000-000D-0000-FFFF-FFFF00000000}"/>
  </bookViews>
  <sheets>
    <sheet name="STD Estimate" sheetId="2" r:id="rId1"/>
    <sheet name="R+R Estimate" sheetId="5" r:id="rId2"/>
    <sheet name="OPN Estimate" sheetId="4" r:id="rId3"/>
  </sheets>
  <definedNames>
    <definedName name="_xlnm.Print_Area" localSheetId="2">'OPN Estimate'!$B$2:$G$36</definedName>
    <definedName name="_xlnm.Print_Area" localSheetId="1">'R+R Estimate'!$B$2:$G$36</definedName>
    <definedName name="_xlnm.Print_Area" localSheetId="0">'STD Estimate'!$B$2:$G$36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5" l="1"/>
  <c r="G16" i="5" s="1"/>
  <c r="G13" i="2"/>
  <c r="G16" i="2" s="1"/>
  <c r="G13" i="4"/>
  <c r="G18" i="4" s="1"/>
  <c r="G18" i="5" l="1"/>
  <c r="G20" i="5" s="1"/>
  <c r="G16" i="4"/>
  <c r="G20" i="4" s="1"/>
  <c r="G18" i="2"/>
  <c r="G20" i="2" s="1"/>
  <c r="G22" i="2" l="1"/>
  <c r="G24" i="2" s="1"/>
  <c r="G22" i="4"/>
  <c r="G24" i="4" s="1"/>
  <c r="G22" i="5"/>
  <c r="G24" i="5" s="1"/>
  <c r="G26" i="2" l="1"/>
  <c r="G28" i="2" s="1"/>
  <c r="G30" i="2" s="1"/>
  <c r="G26" i="4"/>
  <c r="G28" i="4" s="1"/>
  <c r="G30" i="4" s="1"/>
  <c r="G26" i="5"/>
  <c r="G28" i="5" s="1"/>
  <c r="G30" i="5" s="1"/>
  <c r="G32" i="2" l="1"/>
  <c r="G34" i="2"/>
  <c r="G34" i="4"/>
  <c r="G32" i="4"/>
  <c r="G32" i="5"/>
  <c r="G34" i="5"/>
  <c r="G36" i="2" l="1"/>
  <c r="G36" i="4"/>
  <c r="G36" i="5"/>
</calcChain>
</file>

<file path=xl/sharedStrings.xml><?xml version="1.0" encoding="utf-8"?>
<sst xmlns="http://schemas.openxmlformats.org/spreadsheetml/2006/main" count="162" uniqueCount="45">
  <si>
    <t>Gutter</t>
  </si>
  <si>
    <t>Project Name:</t>
  </si>
  <si>
    <t>Interior Fit-out, ABC Office</t>
  </si>
  <si>
    <t>Location:</t>
  </si>
  <si>
    <t>Anywhere, USA</t>
  </si>
  <si>
    <t>Date:</t>
  </si>
  <si>
    <t>Assembly Number</t>
  </si>
  <si>
    <t>Description</t>
  </si>
  <si>
    <t>Qty.</t>
  </si>
  <si>
    <t>Unit</t>
  </si>
  <si>
    <t xml:space="preserve">Subtotal </t>
  </si>
  <si>
    <t>S.F.</t>
  </si>
  <si>
    <t>Ea.</t>
  </si>
  <si>
    <t>Painting, brushwork, primer &amp; 2 coats</t>
  </si>
  <si>
    <t>Carpet, tufted, nylon, roll goods, 12' wide, 26 oz</t>
  </si>
  <si>
    <t>Acoustic ceilings, 24" x 48" tile, tee grid suspension</t>
  </si>
  <si>
    <t>Assembly Subtotal</t>
  </si>
  <si>
    <t>Sales Tax @</t>
  </si>
  <si>
    <t>%</t>
  </si>
  <si>
    <t>General Requirements @</t>
  </si>
  <si>
    <t>Subtotal A</t>
  </si>
  <si>
    <t>GC Overhead @</t>
  </si>
  <si>
    <t>Subtotal B</t>
  </si>
  <si>
    <t>GC Profit @</t>
  </si>
  <si>
    <t>Subtotal C</t>
  </si>
  <si>
    <t>Architects Fee @</t>
  </si>
  <si>
    <t>Contingency @</t>
  </si>
  <si>
    <t>Project Total Cost</t>
  </si>
  <si>
    <t>C1010 124 1200</t>
  </si>
  <si>
    <t>STD</t>
  </si>
  <si>
    <t>R+R</t>
  </si>
  <si>
    <t>OPN</t>
  </si>
  <si>
    <t>C1020 114 1800</t>
  </si>
  <si>
    <t>Wood partition, 2 x 4 @ 16" OC w/5/8" FR gypsum board</t>
  </si>
  <si>
    <t>Metal door &amp; frame, flush hollow core, 3'-0" x 7'-0"</t>
  </si>
  <si>
    <t>Adjusted by Location Factor</t>
  </si>
  <si>
    <t>C3010 230 0080</t>
  </si>
  <si>
    <t>C3020 410 0140</t>
  </si>
  <si>
    <t>C3030 210 6000</t>
  </si>
  <si>
    <t>Fluorescent fixtures, recess mounted, 20 per 1000 SF</t>
  </si>
  <si>
    <t>Receptacles incl plate, box, conduit, wire, 20 A duplex</t>
  </si>
  <si>
    <t>Light switch incl plate, box, conduit, wire, 20 A single pole</t>
  </si>
  <si>
    <t>D5020 125 0560</t>
  </si>
  <si>
    <t>D5020 125 0720</t>
  </si>
  <si>
    <t>D5020 210 0560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</si>
</sst>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]#,##0.00;\([$$]#,##0.00\)"/>
    <numFmt numFmtId="165" formatCode="#,##0.000"/>
    <numFmt numFmtId="166" formatCode="&quot;$&quot;#,##0.00"/>
    <numFmt numFmtId="167" formatCode="[$$-500A]\ #,##0.00_);\([$$-500A]\ #,##0.00\)"/>
  </numFmts>
  <fonts count="10">
    <font>
      <sz val="10"/>
      <color indexed="8"/>
      <name val="Arial"/>
      <charset val="128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68">
    <xf numFmtId="0" fontId="0" fillId="0" borderId="0" xfId="0" applyAlignment="1">
      <protection locked="0"/>
    </xf>
    <xf numFmtId="0" fontId="1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64" fontId="0" fillId="0" borderId="0" xfId="0" applyNumberFormat="1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right" vertical="center"/>
    </xf>
    <xf numFmtId="164" fontId="4" fillId="0" borderId="3" xfId="0" applyNumberFormat="1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right" vertical="center"/>
    </xf>
    <xf numFmtId="0" fontId="7" fillId="0" borderId="10" xfId="0" applyFont="1" applyBorder="1" applyAlignment="1" applyProtection="1">
      <alignment horizontal="center" vertical="center"/>
    </xf>
    <xf numFmtId="0" fontId="2" fillId="2" borderId="0" xfId="0" applyFont="1" applyFill="1" applyAlignment="1">
      <alignment vertical="top"/>
      <protection locked="0"/>
    </xf>
    <xf numFmtId="0" fontId="7" fillId="2" borderId="0" xfId="0" applyFont="1" applyFill="1" applyAlignment="1" applyProtection="1">
      <alignment horizontal="left"/>
    </xf>
    <xf numFmtId="165" fontId="5" fillId="0" borderId="0" xfId="0" applyNumberFormat="1" applyFont="1" applyAlignment="1" applyProtection="1">
      <alignment horizontal="right"/>
    </xf>
    <xf numFmtId="0" fontId="8" fillId="0" borderId="7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164" fontId="6" fillId="0" borderId="8" xfId="0" applyNumberFormat="1" applyFont="1" applyBorder="1" applyAlignment="1" applyProtection="1">
      <alignment horizontal="right"/>
    </xf>
    <xf numFmtId="165" fontId="0" fillId="0" borderId="0" xfId="0" applyNumberFormat="1" applyFont="1" applyAlignment="1" applyProtection="1">
      <alignment horizontal="right"/>
    </xf>
    <xf numFmtId="165" fontId="6" fillId="0" borderId="0" xfId="0" applyNumberFormat="1" applyFont="1" applyAlignment="1" applyProtection="1">
      <alignment horizontal="right"/>
    </xf>
    <xf numFmtId="167" fontId="8" fillId="0" borderId="8" xfId="0" applyNumberFormat="1" applyFont="1" applyBorder="1" applyAlignment="1" applyProtection="1">
      <alignment horizontal="right"/>
    </xf>
    <xf numFmtId="0" fontId="0" fillId="0" borderId="0" xfId="0" applyAlignment="1" applyProtection="1">
      <alignment vertical="top"/>
    </xf>
    <xf numFmtId="0" fontId="8" fillId="0" borderId="8" xfId="0" applyFont="1" applyBorder="1" applyAlignment="1" applyProtection="1">
      <alignment horizontal="right"/>
    </xf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0" fontId="5" fillId="0" borderId="1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166" fontId="0" fillId="0" borderId="8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left" vertical="center"/>
    </xf>
    <xf numFmtId="0" fontId="8" fillId="3" borderId="4" xfId="0" applyFont="1" applyFill="1" applyBorder="1" applyAlignment="1" applyProtection="1">
      <alignment horizontal="left" vertical="center"/>
    </xf>
    <xf numFmtId="0" fontId="8" fillId="3" borderId="4" xfId="0" applyFont="1" applyFill="1" applyBorder="1" applyAlignment="1" applyProtection="1">
      <alignment horizontal="right" vertical="center"/>
    </xf>
    <xf numFmtId="14" fontId="8" fillId="3" borderId="4" xfId="0" applyNumberFormat="1" applyFont="1" applyFill="1" applyBorder="1" applyAlignment="1" applyProtection="1">
      <alignment horizontal="left" vertical="center"/>
    </xf>
    <xf numFmtId="164" fontId="6" fillId="3" borderId="6" xfId="0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right" vertical="center"/>
    </xf>
    <xf numFmtId="0" fontId="5" fillId="3" borderId="13" xfId="0" applyFont="1" applyFill="1" applyBorder="1" applyAlignment="1" applyProtection="1">
      <alignment horizontal="center" vertical="center"/>
    </xf>
    <xf numFmtId="164" fontId="5" fillId="3" borderId="14" xfId="0" applyNumberFormat="1" applyFont="1" applyFill="1" applyBorder="1" applyAlignment="1" applyProtection="1">
      <alignment horizontal="right" vertical="center"/>
    </xf>
    <xf numFmtId="0" fontId="8" fillId="3" borderId="5" xfId="0" applyFont="1" applyFill="1" applyBorder="1" applyAlignment="1" applyProtection="1">
      <alignment horizontal="left"/>
    </xf>
    <xf numFmtId="0" fontId="8" fillId="3" borderId="4" xfId="0" applyFont="1" applyFill="1" applyBorder="1" applyAlignment="1" applyProtection="1">
      <alignment horizontal="left"/>
    </xf>
    <xf numFmtId="0" fontId="8" fillId="3" borderId="4" xfId="0" applyFont="1" applyFill="1" applyBorder="1" applyAlignment="1" applyProtection="1">
      <alignment horizontal="right"/>
    </xf>
    <xf numFmtId="164" fontId="8" fillId="3" borderId="6" xfId="0" applyNumberFormat="1" applyFont="1" applyFill="1" applyBorder="1" applyAlignment="1" applyProtection="1">
      <alignment horizontal="right"/>
    </xf>
    <xf numFmtId="0" fontId="8" fillId="3" borderId="12" xfId="0" applyFont="1" applyFill="1" applyBorder="1" applyAlignment="1" applyProtection="1">
      <alignment horizontal="left" vertical="center"/>
    </xf>
    <xf numFmtId="0" fontId="8" fillId="3" borderId="13" xfId="0" applyFont="1" applyFill="1" applyBorder="1" applyAlignment="1" applyProtection="1">
      <alignment horizontal="left" vertical="center"/>
    </xf>
    <xf numFmtId="0" fontId="8" fillId="3" borderId="13" xfId="0" applyFont="1" applyFill="1" applyBorder="1" applyAlignment="1" applyProtection="1">
      <alignment horizontal="right" vertical="center"/>
    </xf>
    <xf numFmtId="167" fontId="8" fillId="3" borderId="14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right" vertical="center"/>
    </xf>
    <xf numFmtId="14" fontId="7" fillId="3" borderId="4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003BF6"/>
      <color rgb="FF33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G37"/>
  <sheetViews>
    <sheetView defaultGridColor="0" colorId="8" zoomScaleNormal="100" workbookViewId="0">
      <selection activeCell="G12" sqref="G12"/>
    </sheetView>
  </sheetViews>
  <sheetFormatPr defaultRowHeight="12.75" customHeight="1"/>
  <cols>
    <col min="1" max="1" width="1.42578125" style="2" customWidth="1"/>
    <col min="2" max="2" width="17.42578125" style="2" customWidth="1"/>
    <col min="3" max="3" width="48.140625" style="2" customWidth="1"/>
    <col min="4" max="4" width="13.140625" style="2" customWidth="1"/>
    <col min="5" max="5" width="9" style="4" customWidth="1"/>
    <col min="6" max="6" width="8.5703125" style="2" customWidth="1"/>
    <col min="7" max="7" width="13.5703125" style="4" customWidth="1"/>
    <col min="8" max="16384" width="9.140625" style="27"/>
  </cols>
  <sheetData>
    <row r="1" spans="1:7" s="2" customFormat="1" ht="17.25" customHeight="1" thickBot="1">
      <c r="A1" s="1"/>
      <c r="D1" s="3" t="s">
        <v>0</v>
      </c>
      <c r="E1" s="4"/>
      <c r="G1" s="5"/>
    </row>
    <row r="2" spans="1:7" s="10" customFormat="1" ht="23.25" customHeight="1">
      <c r="A2" s="1"/>
      <c r="B2" s="6" t="s">
        <v>1</v>
      </c>
      <c r="C2" s="7" t="s">
        <v>2</v>
      </c>
      <c r="D2" s="7"/>
      <c r="E2" s="8"/>
      <c r="F2" s="7"/>
      <c r="G2" s="9"/>
    </row>
    <row r="3" spans="1:7" s="37" customFormat="1" ht="20.100000000000001" customHeight="1">
      <c r="A3" s="36"/>
      <c r="B3" s="46" t="s">
        <v>3</v>
      </c>
      <c r="C3" s="47" t="s">
        <v>4</v>
      </c>
      <c r="D3" s="47"/>
      <c r="E3" s="48" t="s">
        <v>5</v>
      </c>
      <c r="F3" s="66">
        <v>44197</v>
      </c>
      <c r="G3" s="50" t="s">
        <v>29</v>
      </c>
    </row>
    <row r="4" spans="1:7" s="15" customFormat="1" ht="15.95" customHeight="1">
      <c r="A4" s="11"/>
      <c r="B4" s="12" t="s">
        <v>6</v>
      </c>
      <c r="C4" s="35" t="s">
        <v>7</v>
      </c>
      <c r="D4" s="35"/>
      <c r="E4" s="13" t="s">
        <v>8</v>
      </c>
      <c r="F4" s="35" t="s">
        <v>9</v>
      </c>
      <c r="G4" s="14" t="s">
        <v>10</v>
      </c>
    </row>
    <row r="5" spans="1:7" s="42" customFormat="1" ht="15.95" customHeight="1">
      <c r="A5" s="38"/>
      <c r="B5" s="45" t="s">
        <v>28</v>
      </c>
      <c r="C5" s="39" t="s">
        <v>33</v>
      </c>
      <c r="D5" s="39"/>
      <c r="E5" s="65">
        <v>560</v>
      </c>
      <c r="F5" s="40" t="s">
        <v>11</v>
      </c>
      <c r="G5" s="41">
        <v>3169.6</v>
      </c>
    </row>
    <row r="6" spans="1:7" s="42" customFormat="1" ht="15.95" customHeight="1">
      <c r="B6" s="45" t="s">
        <v>32</v>
      </c>
      <c r="C6" s="39" t="s">
        <v>34</v>
      </c>
      <c r="D6" s="39"/>
      <c r="E6" s="65">
        <v>2</v>
      </c>
      <c r="F6" s="40" t="s">
        <v>12</v>
      </c>
      <c r="G6" s="41">
        <v>2580</v>
      </c>
    </row>
    <row r="7" spans="1:7" s="42" customFormat="1" ht="15.95" customHeight="1">
      <c r="B7" s="45" t="s">
        <v>36</v>
      </c>
      <c r="C7" s="39" t="s">
        <v>13</v>
      </c>
      <c r="D7" s="39"/>
      <c r="E7" s="65">
        <v>1120</v>
      </c>
      <c r="F7" s="40" t="s">
        <v>11</v>
      </c>
      <c r="G7" s="41">
        <v>1512</v>
      </c>
    </row>
    <row r="8" spans="1:7" s="42" customFormat="1" ht="15.95" customHeight="1">
      <c r="B8" s="45" t="s">
        <v>37</v>
      </c>
      <c r="C8" s="43" t="s">
        <v>14</v>
      </c>
      <c r="D8" s="43"/>
      <c r="E8" s="65">
        <v>240</v>
      </c>
      <c r="F8" s="40" t="s">
        <v>11</v>
      </c>
      <c r="G8" s="41">
        <v>684</v>
      </c>
    </row>
    <row r="9" spans="1:7" s="42" customFormat="1" ht="15.95" customHeight="1">
      <c r="B9" s="45" t="s">
        <v>38</v>
      </c>
      <c r="C9" s="39" t="s">
        <v>15</v>
      </c>
      <c r="D9" s="39"/>
      <c r="E9" s="65">
        <v>200</v>
      </c>
      <c r="F9" s="40" t="s">
        <v>11</v>
      </c>
      <c r="G9" s="41">
        <v>1812</v>
      </c>
    </row>
    <row r="10" spans="1:7" s="42" customFormat="1" ht="15.95" customHeight="1">
      <c r="B10" s="45" t="s">
        <v>42</v>
      </c>
      <c r="C10" s="44" t="s">
        <v>40</v>
      </c>
      <c r="D10" s="39"/>
      <c r="E10" s="65">
        <v>8</v>
      </c>
      <c r="F10" s="64" t="s">
        <v>12</v>
      </c>
      <c r="G10" s="41">
        <v>2448</v>
      </c>
    </row>
    <row r="11" spans="1:7" s="42" customFormat="1" ht="15.95" customHeight="1">
      <c r="B11" s="45" t="s">
        <v>43</v>
      </c>
      <c r="C11" s="44" t="s">
        <v>41</v>
      </c>
      <c r="D11" s="39"/>
      <c r="E11" s="65">
        <v>2</v>
      </c>
      <c r="F11" s="64" t="s">
        <v>12</v>
      </c>
      <c r="G11" s="41">
        <v>598</v>
      </c>
    </row>
    <row r="12" spans="1:7" s="42" customFormat="1" ht="15.95" customHeight="1" thickBot="1">
      <c r="B12" s="45" t="s">
        <v>44</v>
      </c>
      <c r="C12" s="44" t="s">
        <v>39</v>
      </c>
      <c r="D12" s="39"/>
      <c r="E12" s="65">
        <v>200</v>
      </c>
      <c r="F12" s="40" t="s">
        <v>11</v>
      </c>
      <c r="G12" s="41">
        <v>2414</v>
      </c>
    </row>
    <row r="13" spans="1:7" s="17" customFormat="1" ht="30" customHeight="1" thickBot="1">
      <c r="A13" s="16"/>
      <c r="B13" s="51"/>
      <c r="C13" s="52" t="s">
        <v>16</v>
      </c>
      <c r="D13" s="52"/>
      <c r="E13" s="53"/>
      <c r="F13" s="54"/>
      <c r="G13" s="55">
        <f>SUM(G5:G12)</f>
        <v>15217.6</v>
      </c>
    </row>
    <row r="14" spans="1:7" s="2" customFormat="1" ht="12" customHeight="1">
      <c r="A14" s="18"/>
      <c r="B14" s="19"/>
      <c r="C14" s="20"/>
      <c r="D14" s="20"/>
      <c r="E14" s="21"/>
      <c r="F14" s="22"/>
      <c r="G14" s="23"/>
    </row>
    <row r="15" spans="1:7" s="2" customFormat="1" ht="12" hidden="1" customHeight="1">
      <c r="A15" s="24"/>
      <c r="B15" s="19"/>
      <c r="C15" s="20"/>
      <c r="D15" s="20"/>
      <c r="E15" s="21"/>
      <c r="F15" s="22"/>
      <c r="G15" s="23"/>
    </row>
    <row r="16" spans="1:7" ht="12.75" customHeight="1">
      <c r="A16" s="25"/>
      <c r="B16" s="19"/>
      <c r="C16" s="21" t="s">
        <v>17</v>
      </c>
      <c r="D16" s="21"/>
      <c r="E16" s="21">
        <v>5</v>
      </c>
      <c r="F16" s="20" t="s">
        <v>18</v>
      </c>
      <c r="G16" s="26">
        <f>G13/2*E16/100</f>
        <v>380.44</v>
      </c>
    </row>
    <row r="17" spans="1:7" ht="12.75" customHeight="1">
      <c r="B17" s="19"/>
      <c r="C17" s="20"/>
      <c r="D17" s="20"/>
      <c r="E17" s="21"/>
      <c r="F17" s="20"/>
      <c r="G17" s="28"/>
    </row>
    <row r="18" spans="1:7" ht="12.75" customHeight="1">
      <c r="B18" s="19"/>
      <c r="C18" s="21" t="s">
        <v>19</v>
      </c>
      <c r="D18" s="21"/>
      <c r="E18" s="21">
        <v>7</v>
      </c>
      <c r="F18" s="20" t="s">
        <v>18</v>
      </c>
      <c r="G18" s="26">
        <f>G13*E18/100</f>
        <v>1065.232</v>
      </c>
    </row>
    <row r="19" spans="1:7" ht="12.75" customHeight="1">
      <c r="B19" s="19"/>
      <c r="C19" s="20"/>
      <c r="D19" s="20"/>
      <c r="E19" s="21"/>
      <c r="F19" s="20"/>
      <c r="G19" s="28"/>
    </row>
    <row r="20" spans="1:7" s="30" customFormat="1" ht="12.75" customHeight="1">
      <c r="A20" s="29"/>
      <c r="B20" s="56"/>
      <c r="C20" s="57" t="s">
        <v>20</v>
      </c>
      <c r="D20" s="57"/>
      <c r="E20" s="58"/>
      <c r="F20" s="57"/>
      <c r="G20" s="59">
        <f>SUM(G13:G18)</f>
        <v>16663.272000000001</v>
      </c>
    </row>
    <row r="21" spans="1:7" ht="12.75" customHeight="1">
      <c r="B21" s="19"/>
      <c r="C21" s="20"/>
      <c r="D21" s="20"/>
      <c r="E21" s="21"/>
      <c r="F21" s="20"/>
      <c r="G21" s="28"/>
    </row>
    <row r="22" spans="1:7" ht="12.75" customHeight="1">
      <c r="B22" s="19"/>
      <c r="C22" s="21" t="s">
        <v>21</v>
      </c>
      <c r="D22" s="21"/>
      <c r="E22" s="21">
        <v>5</v>
      </c>
      <c r="F22" s="20" t="s">
        <v>18</v>
      </c>
      <c r="G22" s="26">
        <f>G20*E22/100</f>
        <v>833.16359999999997</v>
      </c>
    </row>
    <row r="23" spans="1:7" ht="12.75" customHeight="1">
      <c r="B23" s="19"/>
      <c r="C23" s="20"/>
      <c r="D23" s="20"/>
      <c r="E23" s="21"/>
      <c r="F23" s="20"/>
      <c r="G23" s="28"/>
    </row>
    <row r="24" spans="1:7" s="30" customFormat="1" ht="12.75" customHeight="1">
      <c r="A24" s="29"/>
      <c r="B24" s="56"/>
      <c r="C24" s="57" t="s">
        <v>22</v>
      </c>
      <c r="D24" s="57"/>
      <c r="E24" s="58"/>
      <c r="F24" s="57"/>
      <c r="G24" s="59">
        <f>SUM(G20:G22)</f>
        <v>17496.435600000001</v>
      </c>
    </row>
    <row r="25" spans="1:7" ht="12.75" customHeight="1">
      <c r="B25" s="19"/>
      <c r="C25" s="20"/>
      <c r="D25" s="20"/>
      <c r="E25" s="21"/>
      <c r="F25" s="20"/>
      <c r="G25" s="28"/>
    </row>
    <row r="26" spans="1:7" ht="12.75" customHeight="1">
      <c r="B26" s="19"/>
      <c r="C26" s="21" t="s">
        <v>23</v>
      </c>
      <c r="D26" s="21"/>
      <c r="E26" s="21">
        <v>5</v>
      </c>
      <c r="F26" s="20" t="s">
        <v>18</v>
      </c>
      <c r="G26" s="26">
        <f>G24*E26/100</f>
        <v>874.82177999999999</v>
      </c>
    </row>
    <row r="27" spans="1:7" ht="12.75" customHeight="1">
      <c r="B27" s="19"/>
      <c r="C27" s="20"/>
      <c r="D27" s="20"/>
      <c r="E27" s="21"/>
      <c r="F27" s="20"/>
      <c r="G27" s="28"/>
    </row>
    <row r="28" spans="1:7" s="30" customFormat="1" ht="12.75" customHeight="1">
      <c r="A28" s="29"/>
      <c r="B28" s="56"/>
      <c r="C28" s="57" t="s">
        <v>24</v>
      </c>
      <c r="D28" s="57"/>
      <c r="E28" s="58"/>
      <c r="F28" s="57"/>
      <c r="G28" s="59">
        <f>SUM(G24:G26)</f>
        <v>18371.257379999999</v>
      </c>
    </row>
    <row r="29" spans="1:7" ht="12.75" customHeight="1">
      <c r="B29" s="19"/>
      <c r="C29" s="20"/>
      <c r="D29" s="20"/>
      <c r="E29" s="21"/>
      <c r="F29" s="20"/>
      <c r="G29" s="28"/>
    </row>
    <row r="30" spans="1:7" ht="12.75" customHeight="1">
      <c r="B30" s="19"/>
      <c r="C30" s="20" t="s">
        <v>35</v>
      </c>
      <c r="D30" s="20"/>
      <c r="E30" s="67">
        <v>114.2</v>
      </c>
      <c r="F30" s="20"/>
      <c r="G30" s="26">
        <f>G28*E30/100</f>
        <v>20979.975927959997</v>
      </c>
    </row>
    <row r="31" spans="1:7" ht="12.75" customHeight="1">
      <c r="B31" s="19"/>
      <c r="C31" s="20"/>
      <c r="D31" s="20"/>
      <c r="E31" s="21"/>
      <c r="F31" s="20"/>
      <c r="G31" s="28"/>
    </row>
    <row r="32" spans="1:7" ht="12.75" customHeight="1">
      <c r="B32" s="19"/>
      <c r="C32" s="21" t="s">
        <v>25</v>
      </c>
      <c r="D32" s="21"/>
      <c r="E32" s="21">
        <v>8</v>
      </c>
      <c r="F32" s="20" t="s">
        <v>18</v>
      </c>
      <c r="G32" s="26">
        <f>G30*E32/100</f>
        <v>1678.3980742367996</v>
      </c>
    </row>
    <row r="33" spans="1:7" ht="12.75" customHeight="1">
      <c r="B33" s="19"/>
      <c r="C33" s="20"/>
      <c r="D33" s="20"/>
      <c r="E33" s="21"/>
      <c r="F33" s="20"/>
      <c r="G33" s="28"/>
    </row>
    <row r="34" spans="1:7" ht="12.75" customHeight="1">
      <c r="B34" s="19"/>
      <c r="C34" s="21" t="s">
        <v>26</v>
      </c>
      <c r="D34" s="21"/>
      <c r="E34" s="21">
        <v>15</v>
      </c>
      <c r="F34" s="20" t="s">
        <v>18</v>
      </c>
      <c r="G34" s="26">
        <f>G30*E34/100</f>
        <v>3146.9963891939992</v>
      </c>
    </row>
    <row r="35" spans="1:7" ht="12.75" customHeight="1" thickBot="1">
      <c r="B35" s="19"/>
      <c r="C35" s="20"/>
      <c r="D35" s="20"/>
      <c r="E35" s="21"/>
      <c r="F35" s="20"/>
      <c r="G35" s="28"/>
    </row>
    <row r="36" spans="1:7" s="31" customFormat="1" ht="31.5" customHeight="1" thickBot="1">
      <c r="A36" s="29"/>
      <c r="B36" s="60"/>
      <c r="C36" s="61" t="s">
        <v>27</v>
      </c>
      <c r="D36" s="61"/>
      <c r="E36" s="62"/>
      <c r="F36" s="61"/>
      <c r="G36" s="63">
        <f>SUM(G30:G34)</f>
        <v>25805.370391390796</v>
      </c>
    </row>
    <row r="37" spans="1:7" ht="12.75" customHeight="1">
      <c r="A37" s="32"/>
      <c r="B37" s="33"/>
      <c r="C37" s="33"/>
      <c r="D37" s="33"/>
      <c r="E37" s="34"/>
      <c r="F37" s="33"/>
      <c r="G37" s="34"/>
    </row>
  </sheetData>
  <pageMargins left="0.75" right="0.75" top="1" bottom="1" header="0" footer="0"/>
  <pageSetup scale="82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G37"/>
  <sheetViews>
    <sheetView tabSelected="1" defaultGridColor="0" colorId="8" workbookViewId="0">
      <selection activeCell="G12" sqref="G12"/>
    </sheetView>
  </sheetViews>
  <sheetFormatPr defaultRowHeight="12.75" customHeight="1"/>
  <cols>
    <col min="1" max="1" width="1.42578125" style="2" customWidth="1"/>
    <col min="2" max="2" width="17.42578125" style="2" customWidth="1"/>
    <col min="3" max="3" width="48.140625" style="2" customWidth="1"/>
    <col min="4" max="4" width="13.140625" style="2" customWidth="1"/>
    <col min="5" max="5" width="9" style="4" customWidth="1"/>
    <col min="6" max="6" width="8.5703125" style="2" customWidth="1"/>
    <col min="7" max="7" width="13.5703125" style="4" customWidth="1"/>
    <col min="8" max="16384" width="9.140625" style="27"/>
  </cols>
  <sheetData>
    <row r="1" spans="1:7" s="2" customFormat="1" ht="17.25" customHeight="1" thickBot="1">
      <c r="A1" s="1"/>
      <c r="D1" s="3" t="s">
        <v>0</v>
      </c>
      <c r="E1" s="4"/>
      <c r="G1" s="5"/>
    </row>
    <row r="2" spans="1:7" s="10" customFormat="1" ht="23.25" customHeight="1">
      <c r="A2" s="1"/>
      <c r="B2" s="6" t="s">
        <v>1</v>
      </c>
      <c r="C2" s="7" t="s">
        <v>2</v>
      </c>
      <c r="D2" s="7"/>
      <c r="E2" s="8"/>
      <c r="F2" s="7"/>
      <c r="G2" s="9"/>
    </row>
    <row r="3" spans="1:7" s="37" customFormat="1" ht="20.100000000000001" customHeight="1">
      <c r="A3" s="36"/>
      <c r="B3" s="46" t="s">
        <v>3</v>
      </c>
      <c r="C3" s="47" t="s">
        <v>4</v>
      </c>
      <c r="D3" s="47"/>
      <c r="E3" s="48" t="s">
        <v>5</v>
      </c>
      <c r="F3" s="49">
        <v>44197</v>
      </c>
      <c r="G3" s="50" t="s">
        <v>30</v>
      </c>
    </row>
    <row r="4" spans="1:7" s="15" customFormat="1" ht="15.95" customHeight="1">
      <c r="A4" s="11"/>
      <c r="B4" s="12" t="s">
        <v>6</v>
      </c>
      <c r="C4" s="35" t="s">
        <v>7</v>
      </c>
      <c r="D4" s="35"/>
      <c r="E4" s="13" t="s">
        <v>8</v>
      </c>
      <c r="F4" s="35" t="s">
        <v>9</v>
      </c>
      <c r="G4" s="14" t="s">
        <v>10</v>
      </c>
    </row>
    <row r="5" spans="1:7" s="42" customFormat="1" ht="15.95" customHeight="1">
      <c r="A5" s="38"/>
      <c r="B5" s="45" t="s">
        <v>28</v>
      </c>
      <c r="C5" s="39" t="s">
        <v>33</v>
      </c>
      <c r="D5" s="39"/>
      <c r="E5" s="65">
        <v>560</v>
      </c>
      <c r="F5" s="40" t="s">
        <v>11</v>
      </c>
      <c r="G5" s="41">
        <v>3332</v>
      </c>
    </row>
    <row r="6" spans="1:7" s="42" customFormat="1" ht="15.95" customHeight="1">
      <c r="B6" s="45" t="s">
        <v>32</v>
      </c>
      <c r="C6" s="39" t="s">
        <v>34</v>
      </c>
      <c r="D6" s="39"/>
      <c r="E6" s="65">
        <v>2</v>
      </c>
      <c r="F6" s="40" t="s">
        <v>12</v>
      </c>
      <c r="G6" s="41">
        <v>2640</v>
      </c>
    </row>
    <row r="7" spans="1:7" s="42" customFormat="1" ht="15.95" customHeight="1">
      <c r="B7" s="45" t="s">
        <v>36</v>
      </c>
      <c r="C7" s="39" t="s">
        <v>13</v>
      </c>
      <c r="D7" s="39"/>
      <c r="E7" s="65">
        <v>1120</v>
      </c>
      <c r="F7" s="40" t="s">
        <v>11</v>
      </c>
      <c r="G7" s="41">
        <v>1601.6</v>
      </c>
    </row>
    <row r="8" spans="1:7" s="42" customFormat="1" ht="15.95" customHeight="1">
      <c r="B8" s="45" t="s">
        <v>37</v>
      </c>
      <c r="C8" s="43" t="s">
        <v>14</v>
      </c>
      <c r="D8" s="43"/>
      <c r="E8" s="65">
        <v>240</v>
      </c>
      <c r="F8" s="40" t="s">
        <v>11</v>
      </c>
      <c r="G8" s="41">
        <v>698.40000000000009</v>
      </c>
    </row>
    <row r="9" spans="1:7" s="42" customFormat="1" ht="15.95" customHeight="1">
      <c r="B9" s="45" t="s">
        <v>38</v>
      </c>
      <c r="C9" s="39" t="s">
        <v>15</v>
      </c>
      <c r="D9" s="39"/>
      <c r="E9" s="65">
        <v>200</v>
      </c>
      <c r="F9" s="40" t="s">
        <v>11</v>
      </c>
      <c r="G9" s="41">
        <v>1836</v>
      </c>
    </row>
    <row r="10" spans="1:7" s="42" customFormat="1" ht="15.95" customHeight="1">
      <c r="B10" s="45" t="s">
        <v>42</v>
      </c>
      <c r="C10" s="44" t="s">
        <v>40</v>
      </c>
      <c r="D10" s="39"/>
      <c r="E10" s="65">
        <v>8</v>
      </c>
      <c r="F10" s="64" t="s">
        <v>12</v>
      </c>
      <c r="G10" s="41">
        <v>2520</v>
      </c>
    </row>
    <row r="11" spans="1:7" s="42" customFormat="1" ht="15.95" customHeight="1">
      <c r="B11" s="45" t="s">
        <v>43</v>
      </c>
      <c r="C11" s="44" t="s">
        <v>41</v>
      </c>
      <c r="D11" s="39"/>
      <c r="E11" s="65">
        <v>2</v>
      </c>
      <c r="F11" s="64" t="s">
        <v>12</v>
      </c>
      <c r="G11" s="41">
        <v>616</v>
      </c>
    </row>
    <row r="12" spans="1:7" s="42" customFormat="1" ht="15.95" customHeight="1" thickBot="1">
      <c r="B12" s="45" t="s">
        <v>44</v>
      </c>
      <c r="C12" s="44" t="s">
        <v>39</v>
      </c>
      <c r="D12" s="39"/>
      <c r="E12" s="65">
        <v>200</v>
      </c>
      <c r="F12" s="40" t="s">
        <v>11</v>
      </c>
      <c r="G12" s="41">
        <v>2484</v>
      </c>
    </row>
    <row r="13" spans="1:7" s="17" customFormat="1" ht="30" customHeight="1" thickBot="1">
      <c r="A13" s="16"/>
      <c r="B13" s="51"/>
      <c r="C13" s="52" t="s">
        <v>16</v>
      </c>
      <c r="D13" s="52"/>
      <c r="E13" s="53"/>
      <c r="F13" s="54"/>
      <c r="G13" s="55">
        <f>SUM(G5:G12)</f>
        <v>15728</v>
      </c>
    </row>
    <row r="14" spans="1:7" s="2" customFormat="1" ht="12" customHeight="1">
      <c r="A14" s="18"/>
      <c r="B14" s="19"/>
      <c r="C14" s="20"/>
      <c r="D14" s="20"/>
      <c r="E14" s="21"/>
      <c r="F14" s="22"/>
      <c r="G14" s="23"/>
    </row>
    <row r="15" spans="1:7" s="2" customFormat="1" ht="12" hidden="1" customHeight="1">
      <c r="A15" s="24"/>
      <c r="B15" s="19"/>
      <c r="C15" s="20"/>
      <c r="D15" s="20"/>
      <c r="E15" s="21"/>
      <c r="F15" s="22"/>
      <c r="G15" s="23"/>
    </row>
    <row r="16" spans="1:7" ht="12.75" customHeight="1">
      <c r="A16" s="25"/>
      <c r="B16" s="19"/>
      <c r="C16" s="21" t="s">
        <v>17</v>
      </c>
      <c r="D16" s="21"/>
      <c r="E16" s="21">
        <v>5</v>
      </c>
      <c r="F16" s="20" t="s">
        <v>18</v>
      </c>
      <c r="G16" s="26">
        <f>G13/2*E16/100</f>
        <v>393.2</v>
      </c>
    </row>
    <row r="17" spans="1:7" ht="12.75" customHeight="1">
      <c r="B17" s="19"/>
      <c r="C17" s="20"/>
      <c r="D17" s="20"/>
      <c r="E17" s="21"/>
      <c r="F17" s="20"/>
      <c r="G17" s="28"/>
    </row>
    <row r="18" spans="1:7" ht="12.75" customHeight="1">
      <c r="B18" s="19"/>
      <c r="C18" s="21" t="s">
        <v>19</v>
      </c>
      <c r="D18" s="21"/>
      <c r="E18" s="21">
        <v>7</v>
      </c>
      <c r="F18" s="20" t="s">
        <v>18</v>
      </c>
      <c r="G18" s="26">
        <f>G13*E18/100</f>
        <v>1100.96</v>
      </c>
    </row>
    <row r="19" spans="1:7" ht="12.75" customHeight="1">
      <c r="B19" s="19"/>
      <c r="C19" s="20"/>
      <c r="D19" s="20"/>
      <c r="E19" s="21"/>
      <c r="F19" s="20"/>
      <c r="G19" s="28"/>
    </row>
    <row r="20" spans="1:7" s="30" customFormat="1" ht="12.75" customHeight="1">
      <c r="A20" s="29"/>
      <c r="B20" s="56"/>
      <c r="C20" s="57" t="s">
        <v>20</v>
      </c>
      <c r="D20" s="57"/>
      <c r="E20" s="58"/>
      <c r="F20" s="57"/>
      <c r="G20" s="59">
        <f>SUM(G13:G18)</f>
        <v>17222.16</v>
      </c>
    </row>
    <row r="21" spans="1:7" ht="12.75" customHeight="1">
      <c r="B21" s="19"/>
      <c r="C21" s="20"/>
      <c r="D21" s="20"/>
      <c r="E21" s="21"/>
      <c r="F21" s="20"/>
      <c r="G21" s="28"/>
    </row>
    <row r="22" spans="1:7" ht="12.75" customHeight="1">
      <c r="B22" s="19"/>
      <c r="C22" s="21" t="s">
        <v>21</v>
      </c>
      <c r="D22" s="21"/>
      <c r="E22" s="21">
        <v>5</v>
      </c>
      <c r="F22" s="20" t="s">
        <v>18</v>
      </c>
      <c r="G22" s="26">
        <f>G20*E22/100</f>
        <v>861.10800000000006</v>
      </c>
    </row>
    <row r="23" spans="1:7" ht="12.75" customHeight="1">
      <c r="B23" s="19"/>
      <c r="C23" s="20"/>
      <c r="D23" s="20"/>
      <c r="E23" s="21"/>
      <c r="F23" s="20"/>
      <c r="G23" s="28"/>
    </row>
    <row r="24" spans="1:7" s="30" customFormat="1" ht="12.75" customHeight="1">
      <c r="A24" s="29"/>
      <c r="B24" s="56"/>
      <c r="C24" s="57" t="s">
        <v>22</v>
      </c>
      <c r="D24" s="57"/>
      <c r="E24" s="58"/>
      <c r="F24" s="57"/>
      <c r="G24" s="59">
        <f>SUM(G20:G22)</f>
        <v>18083.268</v>
      </c>
    </row>
    <row r="25" spans="1:7" ht="12.75" customHeight="1">
      <c r="B25" s="19"/>
      <c r="C25" s="20"/>
      <c r="D25" s="20"/>
      <c r="E25" s="21"/>
      <c r="F25" s="20"/>
      <c r="G25" s="28"/>
    </row>
    <row r="26" spans="1:7" ht="12.75" customHeight="1">
      <c r="B26" s="19"/>
      <c r="C26" s="21" t="s">
        <v>23</v>
      </c>
      <c r="D26" s="21"/>
      <c r="E26" s="21">
        <v>5</v>
      </c>
      <c r="F26" s="20" t="s">
        <v>18</v>
      </c>
      <c r="G26" s="26">
        <f>G24*E26/100</f>
        <v>904.16339999999991</v>
      </c>
    </row>
    <row r="27" spans="1:7" ht="12.75" customHeight="1">
      <c r="B27" s="19"/>
      <c r="C27" s="20"/>
      <c r="D27" s="20"/>
      <c r="E27" s="21"/>
      <c r="F27" s="20"/>
      <c r="G27" s="28"/>
    </row>
    <row r="28" spans="1:7" s="30" customFormat="1" ht="12.75" customHeight="1">
      <c r="A28" s="29"/>
      <c r="B28" s="56"/>
      <c r="C28" s="57" t="s">
        <v>24</v>
      </c>
      <c r="D28" s="57"/>
      <c r="E28" s="58"/>
      <c r="F28" s="57"/>
      <c r="G28" s="59">
        <f>SUM(G24:G26)</f>
        <v>18987.431400000001</v>
      </c>
    </row>
    <row r="29" spans="1:7" ht="12.75" customHeight="1">
      <c r="B29" s="19"/>
      <c r="C29" s="20"/>
      <c r="D29" s="20"/>
      <c r="E29" s="21"/>
      <c r="F29" s="20"/>
      <c r="G29" s="28"/>
    </row>
    <row r="30" spans="1:7" ht="12.75" customHeight="1">
      <c r="B30" s="19"/>
      <c r="C30" s="20" t="s">
        <v>35</v>
      </c>
      <c r="D30" s="20"/>
      <c r="E30" s="67">
        <v>114.2</v>
      </c>
      <c r="F30" s="20"/>
      <c r="G30" s="26">
        <f>G28*E30/100</f>
        <v>21683.646658800004</v>
      </c>
    </row>
    <row r="31" spans="1:7" ht="12.75" customHeight="1">
      <c r="B31" s="19"/>
      <c r="C31" s="20"/>
      <c r="D31" s="20"/>
      <c r="E31" s="21"/>
      <c r="F31" s="20"/>
      <c r="G31" s="28"/>
    </row>
    <row r="32" spans="1:7" ht="12.75" customHeight="1">
      <c r="B32" s="19"/>
      <c r="C32" s="21" t="s">
        <v>25</v>
      </c>
      <c r="D32" s="21"/>
      <c r="E32" s="21">
        <v>8</v>
      </c>
      <c r="F32" s="20" t="s">
        <v>18</v>
      </c>
      <c r="G32" s="26">
        <f>G30*E32/100</f>
        <v>1734.6917327040003</v>
      </c>
    </row>
    <row r="33" spans="1:7" ht="12.75" customHeight="1">
      <c r="B33" s="19"/>
      <c r="C33" s="20"/>
      <c r="D33" s="20"/>
      <c r="E33" s="21"/>
      <c r="F33" s="20"/>
      <c r="G33" s="28"/>
    </row>
    <row r="34" spans="1:7" ht="12.75" customHeight="1">
      <c r="B34" s="19"/>
      <c r="C34" s="21" t="s">
        <v>26</v>
      </c>
      <c r="D34" s="21"/>
      <c r="E34" s="21">
        <v>15</v>
      </c>
      <c r="F34" s="20" t="s">
        <v>18</v>
      </c>
      <c r="G34" s="26">
        <f>G30*E34/100</f>
        <v>3252.5469988200002</v>
      </c>
    </row>
    <row r="35" spans="1:7" ht="12.75" customHeight="1" thickBot="1">
      <c r="B35" s="19"/>
      <c r="C35" s="20"/>
      <c r="D35" s="20"/>
      <c r="E35" s="21"/>
      <c r="F35" s="20"/>
      <c r="G35" s="28"/>
    </row>
    <row r="36" spans="1:7" s="31" customFormat="1" ht="31.5" customHeight="1" thickBot="1">
      <c r="A36" s="29"/>
      <c r="B36" s="60"/>
      <c r="C36" s="61" t="s">
        <v>27</v>
      </c>
      <c r="D36" s="61"/>
      <c r="E36" s="62"/>
      <c r="F36" s="61"/>
      <c r="G36" s="63">
        <f>SUM(G30:G34)</f>
        <v>26670.885390324001</v>
      </c>
    </row>
    <row r="37" spans="1:7" ht="12.75" customHeight="1">
      <c r="A37" s="32"/>
      <c r="B37" s="33"/>
      <c r="C37" s="33"/>
      <c r="D37" s="33"/>
      <c r="E37" s="34"/>
      <c r="F37" s="33"/>
      <c r="G37" s="34"/>
    </row>
  </sheetData>
  <pageMargins left="0.75" right="0.75" top="1" bottom="1" header="0" footer="0"/>
  <pageSetup scale="8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G37"/>
  <sheetViews>
    <sheetView defaultGridColor="0" colorId="8" workbookViewId="0">
      <selection activeCell="H13" sqref="H13"/>
    </sheetView>
  </sheetViews>
  <sheetFormatPr defaultRowHeight="12.75" customHeight="1"/>
  <cols>
    <col min="1" max="1" width="1.42578125" style="2" customWidth="1"/>
    <col min="2" max="2" width="17.42578125" style="2" customWidth="1"/>
    <col min="3" max="3" width="48.140625" style="2" customWidth="1"/>
    <col min="4" max="4" width="13.140625" style="2" customWidth="1"/>
    <col min="5" max="5" width="9" style="4" customWidth="1"/>
    <col min="6" max="6" width="8.5703125" style="2" customWidth="1"/>
    <col min="7" max="7" width="13.5703125" style="4" customWidth="1"/>
    <col min="8" max="16384" width="9.140625" style="27"/>
  </cols>
  <sheetData>
    <row r="1" spans="1:7" s="2" customFormat="1" ht="17.25" customHeight="1" thickBot="1">
      <c r="A1" s="1"/>
      <c r="D1" s="3" t="s">
        <v>0</v>
      </c>
      <c r="E1" s="4"/>
      <c r="G1" s="5"/>
    </row>
    <row r="2" spans="1:7" s="10" customFormat="1" ht="23.25" customHeight="1">
      <c r="A2" s="1"/>
      <c r="B2" s="6" t="s">
        <v>1</v>
      </c>
      <c r="C2" s="7" t="s">
        <v>2</v>
      </c>
      <c r="D2" s="7"/>
      <c r="E2" s="8"/>
      <c r="F2" s="7"/>
      <c r="G2" s="9"/>
    </row>
    <row r="3" spans="1:7" s="37" customFormat="1" ht="20.100000000000001" customHeight="1">
      <c r="A3" s="36"/>
      <c r="B3" s="46" t="s">
        <v>3</v>
      </c>
      <c r="C3" s="47" t="s">
        <v>4</v>
      </c>
      <c r="D3" s="47"/>
      <c r="E3" s="48" t="s">
        <v>5</v>
      </c>
      <c r="F3" s="49">
        <v>44197</v>
      </c>
      <c r="G3" s="50" t="s">
        <v>31</v>
      </c>
    </row>
    <row r="4" spans="1:7" s="15" customFormat="1" ht="15.95" customHeight="1">
      <c r="A4" s="11"/>
      <c r="B4" s="12" t="s">
        <v>6</v>
      </c>
      <c r="C4" s="35" t="s">
        <v>7</v>
      </c>
      <c r="D4" s="35"/>
      <c r="E4" s="13" t="s">
        <v>8</v>
      </c>
      <c r="F4" s="35" t="s">
        <v>9</v>
      </c>
      <c r="G4" s="14" t="s">
        <v>10</v>
      </c>
    </row>
    <row r="5" spans="1:7" s="42" customFormat="1" ht="15.95" customHeight="1">
      <c r="A5" s="38"/>
      <c r="B5" s="45" t="s">
        <v>28</v>
      </c>
      <c r="C5" s="39" t="s">
        <v>33</v>
      </c>
      <c r="D5" s="39"/>
      <c r="E5" s="65">
        <v>560</v>
      </c>
      <c r="F5" s="40" t="s">
        <v>11</v>
      </c>
      <c r="G5" s="41">
        <v>2727.2000000000003</v>
      </c>
    </row>
    <row r="6" spans="1:7" s="42" customFormat="1" ht="15.95" customHeight="1">
      <c r="B6" s="45" t="s">
        <v>32</v>
      </c>
      <c r="C6" s="39" t="s">
        <v>34</v>
      </c>
      <c r="D6" s="39"/>
      <c r="E6" s="65">
        <v>2</v>
      </c>
      <c r="F6" s="40" t="s">
        <v>12</v>
      </c>
      <c r="G6" s="41">
        <v>2390</v>
      </c>
    </row>
    <row r="7" spans="1:7" s="42" customFormat="1" ht="15.95" customHeight="1">
      <c r="B7" s="45" t="s">
        <v>36</v>
      </c>
      <c r="C7" s="39" t="s">
        <v>13</v>
      </c>
      <c r="D7" s="39"/>
      <c r="E7" s="65">
        <v>1120</v>
      </c>
      <c r="F7" s="40" t="s">
        <v>11</v>
      </c>
      <c r="G7" s="41">
        <v>1265.5999999999999</v>
      </c>
    </row>
    <row r="8" spans="1:7" s="42" customFormat="1" ht="15.95" customHeight="1">
      <c r="B8" s="45" t="s">
        <v>37</v>
      </c>
      <c r="C8" s="43" t="s">
        <v>14</v>
      </c>
      <c r="D8" s="43"/>
      <c r="E8" s="65">
        <v>240</v>
      </c>
      <c r="F8" s="40" t="s">
        <v>11</v>
      </c>
      <c r="G8" s="41">
        <v>640.79999999999995</v>
      </c>
    </row>
    <row r="9" spans="1:7" s="42" customFormat="1" ht="15.95" customHeight="1">
      <c r="B9" s="45" t="s">
        <v>38</v>
      </c>
      <c r="C9" s="39" t="s">
        <v>15</v>
      </c>
      <c r="D9" s="39"/>
      <c r="E9" s="65">
        <v>200</v>
      </c>
      <c r="F9" s="40" t="s">
        <v>11</v>
      </c>
      <c r="G9" s="41">
        <v>1730</v>
      </c>
    </row>
    <row r="10" spans="1:7" s="42" customFormat="1" ht="15.95" customHeight="1">
      <c r="B10" s="45" t="s">
        <v>42</v>
      </c>
      <c r="C10" s="44" t="s">
        <v>40</v>
      </c>
      <c r="D10" s="39"/>
      <c r="E10" s="65">
        <v>8</v>
      </c>
      <c r="F10" s="64" t="s">
        <v>12</v>
      </c>
      <c r="G10" s="41">
        <v>2056</v>
      </c>
    </row>
    <row r="11" spans="1:7" s="42" customFormat="1" ht="15.95" customHeight="1">
      <c r="B11" s="45" t="s">
        <v>43</v>
      </c>
      <c r="C11" s="44" t="s">
        <v>41</v>
      </c>
      <c r="D11" s="39"/>
      <c r="E11" s="65">
        <v>2</v>
      </c>
      <c r="F11" s="64" t="s">
        <v>12</v>
      </c>
      <c r="G11" s="41">
        <v>500</v>
      </c>
    </row>
    <row r="12" spans="1:7" s="42" customFormat="1" ht="15.95" customHeight="1" thickBot="1">
      <c r="B12" s="45" t="s">
        <v>44</v>
      </c>
      <c r="C12" s="44" t="s">
        <v>39</v>
      </c>
      <c r="D12" s="39"/>
      <c r="E12" s="65">
        <v>200</v>
      </c>
      <c r="F12" s="40" t="s">
        <v>11</v>
      </c>
      <c r="G12" s="41">
        <v>2084</v>
      </c>
    </row>
    <row r="13" spans="1:7" s="17" customFormat="1" ht="30" customHeight="1" thickBot="1">
      <c r="A13" s="16"/>
      <c r="B13" s="51"/>
      <c r="C13" s="52" t="s">
        <v>16</v>
      </c>
      <c r="D13" s="52"/>
      <c r="E13" s="53"/>
      <c r="F13" s="54"/>
      <c r="G13" s="55">
        <f>SUM(G5:G12)</f>
        <v>13393.600000000002</v>
      </c>
    </row>
    <row r="14" spans="1:7" s="2" customFormat="1" ht="12" customHeight="1">
      <c r="A14" s="18"/>
      <c r="B14" s="19"/>
      <c r="C14" s="20"/>
      <c r="D14" s="20"/>
      <c r="E14" s="21"/>
      <c r="F14" s="22"/>
      <c r="G14" s="23"/>
    </row>
    <row r="15" spans="1:7" s="2" customFormat="1" ht="12" hidden="1" customHeight="1">
      <c r="A15" s="24"/>
      <c r="B15" s="19"/>
      <c r="C15" s="20"/>
      <c r="D15" s="20"/>
      <c r="E15" s="21"/>
      <c r="F15" s="22"/>
      <c r="G15" s="23"/>
    </row>
    <row r="16" spans="1:7" ht="12.75" customHeight="1">
      <c r="A16" s="25"/>
      <c r="B16" s="19"/>
      <c r="C16" s="21" t="s">
        <v>17</v>
      </c>
      <c r="D16" s="21"/>
      <c r="E16" s="21">
        <v>5</v>
      </c>
      <c r="F16" s="20" t="s">
        <v>18</v>
      </c>
      <c r="G16" s="26">
        <f>G13/2*E16/100</f>
        <v>334.84000000000009</v>
      </c>
    </row>
    <row r="17" spans="1:7" ht="12.75" customHeight="1">
      <c r="B17" s="19"/>
      <c r="C17" s="20"/>
      <c r="D17" s="20"/>
      <c r="E17" s="21"/>
      <c r="F17" s="20"/>
      <c r="G17" s="28"/>
    </row>
    <row r="18" spans="1:7" ht="12.75" customHeight="1">
      <c r="B18" s="19"/>
      <c r="C18" s="21" t="s">
        <v>19</v>
      </c>
      <c r="D18" s="21"/>
      <c r="E18" s="21">
        <v>7</v>
      </c>
      <c r="F18" s="20" t="s">
        <v>18</v>
      </c>
      <c r="G18" s="26">
        <f>G13*E18/100</f>
        <v>937.55200000000013</v>
      </c>
    </row>
    <row r="19" spans="1:7" ht="12.75" customHeight="1">
      <c r="B19" s="19"/>
      <c r="C19" s="20"/>
      <c r="D19" s="20"/>
      <c r="E19" s="21"/>
      <c r="F19" s="20"/>
      <c r="G19" s="28"/>
    </row>
    <row r="20" spans="1:7" s="30" customFormat="1" ht="12.75" customHeight="1">
      <c r="A20" s="29"/>
      <c r="B20" s="56"/>
      <c r="C20" s="57" t="s">
        <v>20</v>
      </c>
      <c r="D20" s="57"/>
      <c r="E20" s="58"/>
      <c r="F20" s="57"/>
      <c r="G20" s="59">
        <f>SUM(G13:G18)</f>
        <v>14665.992000000002</v>
      </c>
    </row>
    <row r="21" spans="1:7" ht="12.75" customHeight="1">
      <c r="B21" s="19"/>
      <c r="C21" s="20"/>
      <c r="D21" s="20"/>
      <c r="E21" s="21"/>
      <c r="F21" s="20"/>
      <c r="G21" s="28"/>
    </row>
    <row r="22" spans="1:7" ht="12.75" customHeight="1">
      <c r="B22" s="19"/>
      <c r="C22" s="21" t="s">
        <v>21</v>
      </c>
      <c r="D22" s="21"/>
      <c r="E22" s="21">
        <v>5</v>
      </c>
      <c r="F22" s="20" t="s">
        <v>18</v>
      </c>
      <c r="G22" s="26">
        <f>G20*E22/100</f>
        <v>733.29960000000005</v>
      </c>
    </row>
    <row r="23" spans="1:7" ht="12.75" customHeight="1">
      <c r="B23" s="19"/>
      <c r="C23" s="20"/>
      <c r="D23" s="20"/>
      <c r="E23" s="21"/>
      <c r="F23" s="20"/>
      <c r="G23" s="28"/>
    </row>
    <row r="24" spans="1:7" s="30" customFormat="1" ht="12.75" customHeight="1">
      <c r="A24" s="29"/>
      <c r="B24" s="56"/>
      <c r="C24" s="57" t="s">
        <v>22</v>
      </c>
      <c r="D24" s="57"/>
      <c r="E24" s="58"/>
      <c r="F24" s="57"/>
      <c r="G24" s="59">
        <f>SUM(G20:G22)</f>
        <v>15399.291600000002</v>
      </c>
    </row>
    <row r="25" spans="1:7" ht="12.75" customHeight="1">
      <c r="B25" s="19"/>
      <c r="C25" s="20"/>
      <c r="D25" s="20"/>
      <c r="E25" s="21"/>
      <c r="F25" s="20"/>
      <c r="G25" s="28"/>
    </row>
    <row r="26" spans="1:7" ht="12.75" customHeight="1">
      <c r="B26" s="19"/>
      <c r="C26" s="21" t="s">
        <v>23</v>
      </c>
      <c r="D26" s="21"/>
      <c r="E26" s="21">
        <v>5</v>
      </c>
      <c r="F26" s="20" t="s">
        <v>18</v>
      </c>
      <c r="G26" s="26">
        <f>G24*E26/100</f>
        <v>769.96458000000018</v>
      </c>
    </row>
    <row r="27" spans="1:7" ht="12.75" customHeight="1">
      <c r="B27" s="19"/>
      <c r="C27" s="20"/>
      <c r="D27" s="20"/>
      <c r="E27" s="21"/>
      <c r="F27" s="20"/>
      <c r="G27" s="28"/>
    </row>
    <row r="28" spans="1:7" s="30" customFormat="1" ht="12.75" customHeight="1">
      <c r="A28" s="29"/>
      <c r="B28" s="56"/>
      <c r="C28" s="57" t="s">
        <v>24</v>
      </c>
      <c r="D28" s="57"/>
      <c r="E28" s="58"/>
      <c r="F28" s="57"/>
      <c r="G28" s="59">
        <f>SUM(G24:G26)</f>
        <v>16169.256180000002</v>
      </c>
    </row>
    <row r="29" spans="1:7" ht="12.75" customHeight="1">
      <c r="B29" s="19"/>
      <c r="C29" s="20"/>
      <c r="D29" s="20"/>
      <c r="E29" s="21"/>
      <c r="F29" s="20"/>
      <c r="G29" s="28"/>
    </row>
    <row r="30" spans="1:7" ht="12.75" customHeight="1">
      <c r="B30" s="19"/>
      <c r="C30" s="20" t="s">
        <v>35</v>
      </c>
      <c r="D30" s="20"/>
      <c r="E30" s="67">
        <v>114.2</v>
      </c>
      <c r="F30" s="20"/>
      <c r="G30" s="26">
        <f>G28*E30/100</f>
        <v>18465.290557560002</v>
      </c>
    </row>
    <row r="31" spans="1:7" ht="12.75" customHeight="1">
      <c r="B31" s="19"/>
      <c r="C31" s="20"/>
      <c r="D31" s="20"/>
      <c r="E31" s="21"/>
      <c r="F31" s="20"/>
      <c r="G31" s="28"/>
    </row>
    <row r="32" spans="1:7" ht="12.75" customHeight="1">
      <c r="B32" s="19"/>
      <c r="C32" s="21" t="s">
        <v>25</v>
      </c>
      <c r="D32" s="21"/>
      <c r="E32" s="21">
        <v>8</v>
      </c>
      <c r="F32" s="20" t="s">
        <v>18</v>
      </c>
      <c r="G32" s="26">
        <f>G30*E32/100</f>
        <v>1477.2232446048001</v>
      </c>
    </row>
    <row r="33" spans="1:7" ht="12.75" customHeight="1">
      <c r="B33" s="19"/>
      <c r="C33" s="20"/>
      <c r="D33" s="20"/>
      <c r="E33" s="21"/>
      <c r="F33" s="20"/>
      <c r="G33" s="28"/>
    </row>
    <row r="34" spans="1:7" ht="12.75" customHeight="1">
      <c r="B34" s="19"/>
      <c r="C34" s="21" t="s">
        <v>26</v>
      </c>
      <c r="D34" s="21"/>
      <c r="E34" s="21">
        <v>15</v>
      </c>
      <c r="F34" s="20" t="s">
        <v>18</v>
      </c>
      <c r="G34" s="26">
        <f>G30*E34/100</f>
        <v>2769.7935836340002</v>
      </c>
    </row>
    <row r="35" spans="1:7" ht="12.75" customHeight="1" thickBot="1">
      <c r="B35" s="19"/>
      <c r="C35" s="20"/>
      <c r="D35" s="20"/>
      <c r="E35" s="21"/>
      <c r="F35" s="20"/>
      <c r="G35" s="28"/>
    </row>
    <row r="36" spans="1:7" s="31" customFormat="1" ht="31.5" customHeight="1" thickBot="1">
      <c r="A36" s="29"/>
      <c r="B36" s="60"/>
      <c r="C36" s="61" t="s">
        <v>27</v>
      </c>
      <c r="D36" s="61"/>
      <c r="E36" s="62"/>
      <c r="F36" s="61"/>
      <c r="G36" s="63">
        <f>SUM(G30:G34)</f>
        <v>22712.307385798802</v>
      </c>
    </row>
    <row r="37" spans="1:7" ht="12.75" customHeight="1">
      <c r="A37" s="32"/>
      <c r="B37" s="33"/>
      <c r="C37" s="33"/>
      <c r="D37" s="33"/>
      <c r="E37" s="34"/>
      <c r="F37" s="33"/>
      <c r="G37" s="34"/>
    </row>
  </sheetData>
  <pageMargins left="0.75" right="0.75" top="1" bottom="1" header="0" footer="0"/>
  <pageSetup scale="8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STD Estimate</vt:lpstr>
      <vt:lpstr>R+R Estimate</vt:lpstr>
      <vt:lpstr>OPN Estimate</vt:lpstr>
      <vt:lpstr>'OPN Estimate'!Print_Area</vt:lpstr>
      <vt:lpstr>'R+R Estimate'!Print_Area</vt:lpstr>
      <vt:lpstr>'STD Estimate'!Print_Area</vt:lpstr>
    </vt:vector>
  </TitlesOfParts>
  <Company>Reed Elsevier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BalboniBC</dc:creator>
  <cp:lastModifiedBy>Brian R. Adams</cp:lastModifiedBy>
  <cp:lastPrinted>2020-09-15T15:49:32Z</cp:lastPrinted>
  <dcterms:created xsi:type="dcterms:W3CDTF">2012-05-11T13:08:43Z</dcterms:created>
  <dcterms:modified xsi:type="dcterms:W3CDTF">2020-09-22T14:42:37Z</dcterms:modified>
</cp:coreProperties>
</file>